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70" windowHeight="8100" activeTab="0"/>
  </bookViews>
  <sheets>
    <sheet name="Estimator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<sst xmlns="http://schemas.openxmlformats.org/spreadsheetml/2006/main" count="31" uniqueCount="30">
  <si>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Yield with no nutrient applied:</t>
  </si>
  <si>
    <t>Cost of a unit of nutrient:</t>
  </si>
  <si>
    <t>Price of a unit of harvested crop:</t>
  </si>
  <si>
    <t>Expected yield:</t>
  </si>
  <si>
    <t>Recommended rate of nutrient:</t>
  </si>
  <si>
    <t>R (nutrient:crop price ratio)</t>
  </si>
  <si>
    <t>a (yield with no nutrient)</t>
  </si>
  <si>
    <t>b (slope)</t>
  </si>
  <si>
    <t>c (curvature)</t>
  </si>
  <si>
    <t>Inputs</t>
  </si>
  <si>
    <t>Calculations</t>
  </si>
  <si>
    <t>Nutrient Rate</t>
  </si>
  <si>
    <t>Est. Yield</t>
  </si>
  <si>
    <t>Estimated yield loss:</t>
  </si>
  <si>
    <t>Estimated yield at reduced rate:</t>
  </si>
  <si>
    <t>Economic break even yield response:</t>
  </si>
  <si>
    <t>Predicted yield response:</t>
  </si>
  <si>
    <t>Reduced nutrient application rate:</t>
  </si>
  <si>
    <t>User Rate</t>
  </si>
  <si>
    <t>units or</t>
  </si>
  <si>
    <t>Estimated Response Equation Parameters*</t>
  </si>
  <si>
    <r>
      <t>*for yield = a + bx + cx</t>
    </r>
    <r>
      <rPr>
        <i/>
        <vertAlign val="superscript"/>
        <sz val="10"/>
        <color indexed="23"/>
        <rFont val="Calibri"/>
        <family val="2"/>
      </rPr>
      <t>2</t>
    </r>
    <r>
      <rPr>
        <i/>
        <sz val="10"/>
        <color indexed="23"/>
        <rFont val="Calibri"/>
        <family val="2"/>
      </rPr>
      <t>, where x = nutrient rate</t>
    </r>
  </si>
  <si>
    <t>Estimating Yield Loss from Rate Reductions - Beta</t>
  </si>
  <si>
    <t>Amount to reduce the nutrient rate:</t>
  </si>
  <si>
    <t>Required:</t>
  </si>
  <si>
    <t>Optional:</t>
  </si>
  <si>
    <t>Note: units are up to the user to interpret</t>
  </si>
  <si>
    <r>
      <t xml:space="preserve">Note: units are not specified and are up to the user to interpret, based on the units used for </t>
    </r>
    <r>
      <rPr>
        <b/>
        <sz val="9"/>
        <color indexed="8"/>
        <rFont val="Calibri"/>
        <family val="2"/>
      </rPr>
      <t>Inputs</t>
    </r>
  </si>
  <si>
    <t>Copyright</t>
  </si>
  <si>
    <t>Copyright © 2009 International Plant Nutrition Institute. All rights reserved. IPNI, 3500 Parkway Lane, Suite 550, Norcross, GA 30092 USA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</si>
</sst>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3"/>
      <name val="Calibri"/>
      <family val="2"/>
    </font>
    <font>
      <i/>
      <sz val="10"/>
      <color indexed="23"/>
      <name val="Calibri"/>
      <family val="2"/>
    </font>
    <font>
      <i/>
      <vertAlign val="superscript"/>
      <sz val="10"/>
      <color indexed="23"/>
      <name val="Calibri"/>
      <family val="2"/>
    </font>
    <font>
      <sz val="11"/>
      <color indexed="22"/>
      <name val="Calibri"/>
      <family val="2"/>
    </font>
    <font>
      <b/>
      <sz val="1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1"/>
      <color rgb="FFC00000"/>
      <name val="Calibri"/>
      <family val="2"/>
    </font>
    <font>
      <i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sz val="11"/>
      <color theme="0" tint="-0.04997999966144562"/>
      <name val="Calibri"/>
      <family val="2"/>
    </font>
    <font>
      <i/>
      <sz val="10"/>
      <color theme="0" tint="-0.4999699890613556"/>
      <name val="Calibri"/>
      <family val="2"/>
    </font>
    <font>
      <b/>
      <sz val="14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theme="0" tint="-0.24993999302387238"/>
      </right>
      <top style="thin"/>
      <bottom/>
    </border>
    <border>
      <left/>
      <right style="thin">
        <color theme="0" tint="-0.24993999302387238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10" borderId="15" xfId="0" applyFill="1" applyBorder="1" applyAlignment="1" applyProtection="1">
      <alignment/>
      <protection hidden="1"/>
    </xf>
    <xf numFmtId="0" fontId="0" fillId="10" borderId="16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" borderId="15" xfId="0" applyFont="1" applyFill="1" applyBorder="1" applyAlignment="1" applyProtection="1">
      <alignment/>
      <protection hidden="1"/>
    </xf>
    <xf numFmtId="0" fontId="5" fillId="3" borderId="17" xfId="0" applyFont="1" applyFill="1" applyBorder="1" applyAlignment="1" applyProtection="1">
      <alignment/>
      <protection hidden="1"/>
    </xf>
    <xf numFmtId="0" fontId="5" fillId="3" borderId="16" xfId="0" applyFont="1" applyFill="1" applyBorder="1" applyAlignment="1" applyProtection="1">
      <alignment/>
      <protection hidden="1"/>
    </xf>
    <xf numFmtId="0" fontId="48" fillId="34" borderId="18" xfId="0" applyFont="1" applyFill="1" applyBorder="1" applyAlignment="1" applyProtection="1">
      <alignment vertical="top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164" fontId="0" fillId="34" borderId="20" xfId="0" applyNumberFormat="1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 horizontal="center"/>
      <protection hidden="1"/>
    </xf>
    <xf numFmtId="0" fontId="5" fillId="3" borderId="18" xfId="0" applyFont="1" applyFill="1" applyBorder="1" applyAlignment="1" applyProtection="1">
      <alignment/>
      <protection hidden="1"/>
    </xf>
    <xf numFmtId="0" fontId="13" fillId="3" borderId="0" xfId="0" applyFont="1" applyFill="1" applyBorder="1" applyAlignment="1" applyProtection="1">
      <alignment/>
      <protection hidden="1"/>
    </xf>
    <xf numFmtId="164" fontId="13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165" fontId="13" fillId="3" borderId="0" xfId="0" applyNumberFormat="1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5" fillId="3" borderId="19" xfId="0" applyFont="1" applyFill="1" applyBorder="1" applyAlignment="1" applyProtection="1">
      <alignment/>
      <protection hidden="1"/>
    </xf>
    <xf numFmtId="0" fontId="49" fillId="34" borderId="18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164" fontId="0" fillId="34" borderId="21" xfId="0" applyNumberFormat="1" applyFill="1" applyBorder="1" applyAlignment="1" applyProtection="1">
      <alignment horizontal="center"/>
      <protection hidden="1"/>
    </xf>
    <xf numFmtId="164" fontId="0" fillId="34" borderId="0" xfId="0" applyNumberFormat="1" applyFill="1" applyBorder="1" applyAlignment="1" applyProtection="1">
      <alignment horizontal="center"/>
      <protection hidden="1"/>
    </xf>
    <xf numFmtId="0" fontId="0" fillId="34" borderId="19" xfId="0" applyFill="1" applyBorder="1" applyAlignment="1" applyProtection="1">
      <alignment horizontal="center"/>
      <protection hidden="1"/>
    </xf>
    <xf numFmtId="0" fontId="5" fillId="3" borderId="22" xfId="0" applyFont="1" applyFill="1" applyBorder="1" applyAlignment="1" applyProtection="1">
      <alignment/>
      <protection hidden="1"/>
    </xf>
    <xf numFmtId="0" fontId="5" fillId="3" borderId="23" xfId="0" applyFont="1" applyFill="1" applyBorder="1" applyAlignment="1" applyProtection="1">
      <alignment/>
      <protection hidden="1"/>
    </xf>
    <xf numFmtId="0" fontId="5" fillId="3" borderId="24" xfId="0" applyFont="1" applyFill="1" applyBorder="1" applyAlignment="1" applyProtection="1">
      <alignment/>
      <protection hidden="1"/>
    </xf>
    <xf numFmtId="0" fontId="50" fillId="34" borderId="18" xfId="0" applyFont="1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/>
      <protection hidden="1" locked="0"/>
    </xf>
    <xf numFmtId="0" fontId="0" fillId="33" borderId="15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2" fontId="0" fillId="33" borderId="25" xfId="0" applyNumberFormat="1" applyFill="1" applyBorder="1" applyAlignment="1" applyProtection="1">
      <alignment/>
      <protection hidden="1" locked="0"/>
    </xf>
    <xf numFmtId="0" fontId="0" fillId="33" borderId="18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5" fillId="34" borderId="18" xfId="0" applyFont="1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34" borderId="24" xfId="0" applyFill="1" applyBorder="1" applyAlignment="1" applyProtection="1">
      <alignment/>
      <protection hidden="1"/>
    </xf>
    <xf numFmtId="0" fontId="46" fillId="34" borderId="18" xfId="0" applyFont="1" applyFill="1" applyBorder="1" applyAlignment="1" applyProtection="1">
      <alignment/>
      <protection hidden="1"/>
    </xf>
    <xf numFmtId="0" fontId="51" fillId="34" borderId="18" xfId="0" applyFont="1" applyFill="1" applyBorder="1" applyAlignment="1" applyProtection="1">
      <alignment/>
      <protection hidden="1"/>
    </xf>
    <xf numFmtId="0" fontId="52" fillId="34" borderId="0" xfId="0" applyFont="1" applyFill="1" applyBorder="1" applyAlignment="1" applyProtection="1">
      <alignment/>
      <protection hidden="1"/>
    </xf>
    <xf numFmtId="0" fontId="52" fillId="34" borderId="18" xfId="0" applyFont="1" applyFill="1" applyBorder="1" applyAlignment="1" applyProtection="1">
      <alignment/>
      <protection hidden="1"/>
    </xf>
    <xf numFmtId="0" fontId="53" fillId="34" borderId="0" xfId="0" applyFont="1" applyFill="1" applyBorder="1" applyAlignment="1" applyProtection="1">
      <alignment/>
      <protection hidden="1"/>
    </xf>
    <xf numFmtId="0" fontId="53" fillId="34" borderId="0" xfId="0" applyFont="1" applyFill="1" applyBorder="1" applyAlignment="1" applyProtection="1">
      <alignment horizontal="center"/>
      <protection hidden="1"/>
    </xf>
    <xf numFmtId="164" fontId="53" fillId="34" borderId="0" xfId="0" applyNumberFormat="1" applyFont="1" applyFill="1" applyBorder="1" applyAlignment="1" applyProtection="1">
      <alignment horizontal="center"/>
      <protection hidden="1"/>
    </xf>
    <xf numFmtId="0" fontId="54" fillId="34" borderId="18" xfId="0" applyFont="1" applyFill="1" applyBorder="1" applyAlignment="1" applyProtection="1">
      <alignment/>
      <protection hidden="1"/>
    </xf>
    <xf numFmtId="0" fontId="48" fillId="33" borderId="0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/>
      <protection hidden="1"/>
    </xf>
    <xf numFmtId="0" fontId="0" fillId="33" borderId="27" xfId="0" applyFill="1" applyBorder="1" applyAlignment="1" applyProtection="1">
      <alignment/>
      <protection hidden="1"/>
    </xf>
    <xf numFmtId="0" fontId="0" fillId="33" borderId="28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6" fillId="10" borderId="29" xfId="0" applyFont="1" applyFill="1" applyBorder="1" applyAlignment="1" applyProtection="1">
      <alignment horizontal="center"/>
      <protection hidden="1"/>
    </xf>
    <xf numFmtId="0" fontId="46" fillId="10" borderId="16" xfId="0" applyFont="1" applyFill="1" applyBorder="1" applyAlignment="1" applyProtection="1">
      <alignment horizontal="center"/>
      <protection hidden="1"/>
    </xf>
    <xf numFmtId="0" fontId="55" fillId="35" borderId="30" xfId="0" applyFont="1" applyFill="1" applyBorder="1" applyAlignment="1" applyProtection="1">
      <alignment horizontal="center"/>
      <protection hidden="1"/>
    </xf>
    <xf numFmtId="0" fontId="55" fillId="35" borderId="29" xfId="0" applyFont="1" applyFill="1" applyBorder="1" applyAlignment="1" applyProtection="1">
      <alignment horizontal="center"/>
      <protection hidden="1"/>
    </xf>
    <xf numFmtId="0" fontId="55" fillId="35" borderId="31" xfId="0" applyFont="1" applyFill="1" applyBorder="1" applyAlignment="1" applyProtection="1">
      <alignment horizontal="center"/>
      <protection hidden="1"/>
    </xf>
    <xf numFmtId="0" fontId="46" fillId="10" borderId="30" xfId="0" applyFont="1" applyFill="1" applyBorder="1" applyAlignment="1" applyProtection="1">
      <alignment horizontal="center"/>
      <protection hidden="1"/>
    </xf>
    <xf numFmtId="0" fontId="46" fillId="10" borderId="29" xfId="0" applyFont="1" applyFill="1" applyBorder="1" applyAlignment="1" applyProtection="1">
      <alignment horizontal="center"/>
      <protection hidden="1"/>
    </xf>
    <xf numFmtId="0" fontId="46" fillId="10" borderId="31" xfId="0" applyFont="1" applyFill="1" applyBorder="1" applyAlignment="1" applyProtection="1">
      <alignment horizontal="center"/>
      <protection hidden="1"/>
    </xf>
    <xf numFmtId="0" fontId="56" fillId="33" borderId="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23"/>
          <c:w val="0.916"/>
          <c:h val="0.88725"/>
        </c:manualLayout>
      </c:layout>
      <c:scatterChart>
        <c:scatterStyle val="lineMarker"/>
        <c:varyColors val="0"/>
        <c:ser>
          <c:idx val="1"/>
          <c:order val="0"/>
          <c:tx>
            <c:v>Estimated Yield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Estimator!$H$6:$H$26</c:f>
              <c:numCache/>
            </c:numRef>
          </c:xVal>
          <c:yVal>
            <c:numRef>
              <c:f>Estimator!$I$6:$I$26</c:f>
              <c:numCache/>
            </c:numRef>
          </c:yVal>
          <c:smooth val="1"/>
        </c:ser>
        <c:ser>
          <c:idx val="0"/>
          <c:order val="1"/>
          <c:tx>
            <c:v>User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Estimator!$H$29:$H$30</c:f>
              <c:numCache/>
            </c:numRef>
          </c:xVal>
          <c:yVal>
            <c:numRef>
              <c:f>Estimator!$I$29:$I$30</c:f>
              <c:numCache/>
            </c:numRef>
          </c:yVal>
          <c:smooth val="0"/>
        </c:ser>
        <c:axId val="49516455"/>
        <c:axId val="42994912"/>
      </c:scatterChart>
      <c:valAx>
        <c:axId val="49516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Nutrient rate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94912"/>
        <c:crosses val="autoZero"/>
        <c:crossBetween val="midCat"/>
        <c:dispUnits/>
      </c:valAx>
      <c:valAx>
        <c:axId val="42994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Estimated yield response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164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8</xdr:row>
      <xdr:rowOff>47625</xdr:rowOff>
    </xdr:from>
    <xdr:to>
      <xdr:col>17</xdr:col>
      <xdr:colOff>66675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5391150" y="1485900"/>
        <a:ext cx="54578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9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2" width="1.7109375" style="1" customWidth="1"/>
    <col min="3" max="3" width="35.8515625" style="1" customWidth="1"/>
    <col min="4" max="4" width="10.28125" style="1" bestFit="1" customWidth="1"/>
    <col min="5" max="7" width="1.7109375" style="1" customWidth="1"/>
    <col min="8" max="8" width="13.140625" style="1" bestFit="1" customWidth="1"/>
    <col min="9" max="9" width="9.140625" style="1" bestFit="1" customWidth="1"/>
    <col min="10" max="12" width="1.7109375" style="1" customWidth="1"/>
    <col min="13" max="13" width="31.28125" style="1" customWidth="1"/>
    <col min="14" max="14" width="12.57421875" style="1" customWidth="1"/>
    <col min="15" max="15" width="13.7109375" style="1" customWidth="1"/>
    <col min="16" max="16" width="12.8515625" style="1" customWidth="1"/>
    <col min="17" max="17" width="9.140625" style="1" customWidth="1"/>
    <col min="18" max="20" width="1.7109375" style="1" customWidth="1"/>
    <col min="21" max="16384" width="9.140625" style="1" customWidth="1"/>
  </cols>
  <sheetData>
    <row r="1" ht="9" customHeight="1" thickBot="1"/>
    <row r="2" spans="2:19" ht="9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2:19" ht="18" customHeight="1">
      <c r="B3" s="5"/>
      <c r="C3" s="66" t="s">
        <v>22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6"/>
    </row>
    <row r="4" spans="2:19" ht="9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</row>
    <row r="5" spans="2:19" ht="15">
      <c r="B5" s="5"/>
      <c r="C5" s="69" t="s">
        <v>9</v>
      </c>
      <c r="D5" s="70"/>
      <c r="E5" s="71"/>
      <c r="F5" s="7"/>
      <c r="G5" s="8"/>
      <c r="H5" s="65" t="s">
        <v>11</v>
      </c>
      <c r="I5" s="64" t="s">
        <v>12</v>
      </c>
      <c r="J5" s="9"/>
      <c r="K5" s="10"/>
      <c r="L5" s="11"/>
      <c r="M5" s="12"/>
      <c r="N5" s="12"/>
      <c r="O5" s="12"/>
      <c r="P5" s="12"/>
      <c r="Q5" s="12"/>
      <c r="R5" s="13"/>
      <c r="S5" s="6"/>
    </row>
    <row r="6" spans="2:19" ht="23.25">
      <c r="B6" s="5"/>
      <c r="C6" s="14" t="s">
        <v>26</v>
      </c>
      <c r="D6" s="15"/>
      <c r="E6" s="16"/>
      <c r="F6" s="7"/>
      <c r="G6" s="17"/>
      <c r="H6" s="18">
        <v>0</v>
      </c>
      <c r="I6" s="30">
        <f>IF($D$8&lt;=0,0,IF($D$12&lt;=0,0,IF($D$27&lt;=0,0,$D$28+$D$30*H6+$D$29*H6^2)))</f>
        <v>0</v>
      </c>
      <c r="J6" s="19"/>
      <c r="K6" s="10"/>
      <c r="L6" s="20"/>
      <c r="M6" s="21" t="s">
        <v>13</v>
      </c>
      <c r="N6" s="22">
        <f>IF(D27&lt;=0,0,IF(D12-D24&lt;=0,0,D12-D24))</f>
        <v>0</v>
      </c>
      <c r="O6" s="23" t="s">
        <v>19</v>
      </c>
      <c r="P6" s="24">
        <f>IF(D12&lt;=0,0,N6/D12)</f>
        <v>0</v>
      </c>
      <c r="Q6" s="25"/>
      <c r="R6" s="26"/>
      <c r="S6" s="6"/>
    </row>
    <row r="7" spans="2:19" ht="15">
      <c r="B7" s="5"/>
      <c r="C7" s="27" t="s">
        <v>24</v>
      </c>
      <c r="D7" s="15"/>
      <c r="E7" s="16"/>
      <c r="F7" s="7"/>
      <c r="G7" s="28"/>
      <c r="H7" s="29">
        <f>IF($D$8&lt;=0,0,H6+$D$8/20)</f>
        <v>0</v>
      </c>
      <c r="I7" s="30">
        <f aca="true" t="shared" si="0" ref="I7:I26">IF($D$8&lt;=0,0,IF($D$12&lt;=0,0,IF($D$27&lt;=0,0,$D$28+$D$30*H7+$D$29*H7^2)))</f>
        <v>0</v>
      </c>
      <c r="J7" s="31"/>
      <c r="K7" s="10"/>
      <c r="L7" s="32"/>
      <c r="M7" s="33"/>
      <c r="N7" s="33"/>
      <c r="O7" s="33"/>
      <c r="P7" s="33"/>
      <c r="Q7" s="33"/>
      <c r="R7" s="34"/>
      <c r="S7" s="6"/>
    </row>
    <row r="8" spans="2:19" ht="15">
      <c r="B8" s="5"/>
      <c r="C8" s="35" t="s">
        <v>4</v>
      </c>
      <c r="D8" s="36"/>
      <c r="E8" s="16"/>
      <c r="F8" s="7"/>
      <c r="G8" s="28"/>
      <c r="H8" s="29">
        <f aca="true" t="shared" si="1" ref="H8:H26">IF($D$8&lt;=0,0,H7+$D$8/20)</f>
        <v>0</v>
      </c>
      <c r="I8" s="30">
        <f t="shared" si="0"/>
        <v>0</v>
      </c>
      <c r="J8" s="31"/>
      <c r="K8" s="10"/>
      <c r="L8" s="7"/>
      <c r="M8" s="7"/>
      <c r="N8" s="7"/>
      <c r="O8" s="7"/>
      <c r="P8" s="7"/>
      <c r="Q8" s="7"/>
      <c r="R8" s="7"/>
      <c r="S8" s="6"/>
    </row>
    <row r="9" spans="2:19" ht="15">
      <c r="B9" s="5"/>
      <c r="C9" s="35" t="s">
        <v>23</v>
      </c>
      <c r="D9" s="36"/>
      <c r="E9" s="16"/>
      <c r="F9" s="7"/>
      <c r="G9" s="28"/>
      <c r="H9" s="29">
        <f t="shared" si="1"/>
        <v>0</v>
      </c>
      <c r="I9" s="30">
        <f t="shared" si="0"/>
        <v>0</v>
      </c>
      <c r="J9" s="31"/>
      <c r="K9" s="10"/>
      <c r="L9" s="37"/>
      <c r="M9" s="38"/>
      <c r="N9" s="38"/>
      <c r="O9" s="38"/>
      <c r="P9" s="38"/>
      <c r="Q9" s="38"/>
      <c r="R9" s="39"/>
      <c r="S9" s="6"/>
    </row>
    <row r="10" spans="2:19" ht="15">
      <c r="B10" s="5"/>
      <c r="C10" s="35" t="s">
        <v>1</v>
      </c>
      <c r="D10" s="40"/>
      <c r="E10" s="16"/>
      <c r="F10" s="7"/>
      <c r="G10" s="28"/>
      <c r="H10" s="29">
        <f t="shared" si="1"/>
        <v>0</v>
      </c>
      <c r="I10" s="30">
        <f t="shared" si="0"/>
        <v>0</v>
      </c>
      <c r="J10" s="31"/>
      <c r="K10" s="10"/>
      <c r="L10" s="41"/>
      <c r="M10" s="7"/>
      <c r="N10" s="7"/>
      <c r="O10" s="7"/>
      <c r="P10" s="7"/>
      <c r="Q10" s="7"/>
      <c r="R10" s="42"/>
      <c r="S10" s="6"/>
    </row>
    <row r="11" spans="2:19" ht="15">
      <c r="B11" s="5"/>
      <c r="C11" s="35" t="s">
        <v>2</v>
      </c>
      <c r="D11" s="40"/>
      <c r="E11" s="16"/>
      <c r="F11" s="7"/>
      <c r="G11" s="28"/>
      <c r="H11" s="29">
        <f t="shared" si="1"/>
        <v>0</v>
      </c>
      <c r="I11" s="30">
        <f t="shared" si="0"/>
        <v>0</v>
      </c>
      <c r="J11" s="31"/>
      <c r="K11" s="10"/>
      <c r="L11" s="41"/>
      <c r="M11" s="7"/>
      <c r="N11" s="7"/>
      <c r="O11" s="7"/>
      <c r="P11" s="7"/>
      <c r="Q11" s="7"/>
      <c r="R11" s="42"/>
      <c r="S11" s="6"/>
    </row>
    <row r="12" spans="2:19" ht="15">
      <c r="B12" s="5"/>
      <c r="C12" s="35" t="s">
        <v>3</v>
      </c>
      <c r="D12" s="36"/>
      <c r="E12" s="16"/>
      <c r="F12" s="7"/>
      <c r="G12" s="28"/>
      <c r="H12" s="29">
        <f t="shared" si="1"/>
        <v>0</v>
      </c>
      <c r="I12" s="30">
        <f t="shared" si="0"/>
        <v>0</v>
      </c>
      <c r="J12" s="31"/>
      <c r="K12" s="10"/>
      <c r="L12" s="41"/>
      <c r="M12" s="7"/>
      <c r="N12" s="7"/>
      <c r="O12" s="7"/>
      <c r="P12" s="7"/>
      <c r="Q12" s="7"/>
      <c r="R12" s="42"/>
      <c r="S12" s="6"/>
    </row>
    <row r="13" spans="2:19" ht="15">
      <c r="B13" s="5"/>
      <c r="C13" s="43"/>
      <c r="D13" s="15"/>
      <c r="E13" s="16"/>
      <c r="F13" s="7"/>
      <c r="G13" s="28"/>
      <c r="H13" s="29">
        <f t="shared" si="1"/>
        <v>0</v>
      </c>
      <c r="I13" s="30">
        <f t="shared" si="0"/>
        <v>0</v>
      </c>
      <c r="J13" s="31"/>
      <c r="K13" s="10"/>
      <c r="L13" s="41"/>
      <c r="M13" s="7"/>
      <c r="N13" s="7"/>
      <c r="O13" s="7"/>
      <c r="P13" s="7"/>
      <c r="Q13" s="7"/>
      <c r="R13" s="42"/>
      <c r="S13" s="6"/>
    </row>
    <row r="14" spans="2:19" ht="15">
      <c r="B14" s="5"/>
      <c r="C14" s="44" t="s">
        <v>25</v>
      </c>
      <c r="D14" s="15"/>
      <c r="E14" s="16"/>
      <c r="F14" s="7"/>
      <c r="G14" s="28"/>
      <c r="H14" s="29">
        <f t="shared" si="1"/>
        <v>0</v>
      </c>
      <c r="I14" s="30">
        <f t="shared" si="0"/>
        <v>0</v>
      </c>
      <c r="J14" s="31"/>
      <c r="K14" s="10"/>
      <c r="L14" s="41"/>
      <c r="M14" s="7"/>
      <c r="N14" s="7"/>
      <c r="O14" s="7"/>
      <c r="P14" s="7"/>
      <c r="Q14" s="7"/>
      <c r="R14" s="42"/>
      <c r="S14" s="6"/>
    </row>
    <row r="15" spans="2:19" ht="15">
      <c r="B15" s="5"/>
      <c r="C15" s="28" t="s">
        <v>0</v>
      </c>
      <c r="D15" s="36"/>
      <c r="E15" s="16"/>
      <c r="F15" s="7"/>
      <c r="G15" s="28"/>
      <c r="H15" s="29">
        <f t="shared" si="1"/>
        <v>0</v>
      </c>
      <c r="I15" s="30">
        <f t="shared" si="0"/>
        <v>0</v>
      </c>
      <c r="J15" s="31"/>
      <c r="K15" s="10"/>
      <c r="L15" s="41"/>
      <c r="M15" s="7"/>
      <c r="N15" s="7"/>
      <c r="O15" s="7"/>
      <c r="P15" s="7"/>
      <c r="Q15" s="7"/>
      <c r="R15" s="42"/>
      <c r="S15" s="6"/>
    </row>
    <row r="16" spans="2:19" ht="15">
      <c r="B16" s="5"/>
      <c r="C16" s="27" t="str">
        <f>"  (must be "&amp;ROUND(D12-D27*D8,1)&amp;" or lower)"</f>
        <v>  (must be 0 or lower)</v>
      </c>
      <c r="D16" s="15"/>
      <c r="E16" s="16"/>
      <c r="F16" s="7"/>
      <c r="G16" s="28"/>
      <c r="H16" s="29">
        <f t="shared" si="1"/>
        <v>0</v>
      </c>
      <c r="I16" s="30">
        <f t="shared" si="0"/>
        <v>0</v>
      </c>
      <c r="J16" s="31"/>
      <c r="K16" s="10"/>
      <c r="L16" s="41"/>
      <c r="M16" s="7"/>
      <c r="N16" s="7"/>
      <c r="O16" s="7"/>
      <c r="P16" s="7"/>
      <c r="Q16" s="7"/>
      <c r="R16" s="42"/>
      <c r="S16" s="6"/>
    </row>
    <row r="17" spans="2:19" ht="15">
      <c r="B17" s="5"/>
      <c r="C17" s="45"/>
      <c r="D17" s="46"/>
      <c r="E17" s="47"/>
      <c r="F17" s="7"/>
      <c r="G17" s="28"/>
      <c r="H17" s="29">
        <f t="shared" si="1"/>
        <v>0</v>
      </c>
      <c r="I17" s="30">
        <f t="shared" si="0"/>
        <v>0</v>
      </c>
      <c r="J17" s="31"/>
      <c r="K17" s="10"/>
      <c r="L17" s="41"/>
      <c r="M17" s="7"/>
      <c r="N17" s="7"/>
      <c r="O17" s="7"/>
      <c r="P17" s="7"/>
      <c r="Q17" s="7"/>
      <c r="R17" s="42"/>
      <c r="S17" s="6"/>
    </row>
    <row r="18" spans="2:19" ht="15">
      <c r="B18" s="5"/>
      <c r="C18" s="7"/>
      <c r="D18" s="7"/>
      <c r="E18" s="7"/>
      <c r="F18" s="7"/>
      <c r="G18" s="28"/>
      <c r="H18" s="29">
        <f t="shared" si="1"/>
        <v>0</v>
      </c>
      <c r="I18" s="30">
        <f t="shared" si="0"/>
        <v>0</v>
      </c>
      <c r="J18" s="31"/>
      <c r="K18" s="10"/>
      <c r="L18" s="41"/>
      <c r="M18" s="7"/>
      <c r="N18" s="7"/>
      <c r="O18" s="7"/>
      <c r="P18" s="7"/>
      <c r="Q18" s="7"/>
      <c r="R18" s="42"/>
      <c r="S18" s="6"/>
    </row>
    <row r="19" spans="2:19" ht="15">
      <c r="B19" s="5"/>
      <c r="C19" s="69" t="s">
        <v>10</v>
      </c>
      <c r="D19" s="70"/>
      <c r="E19" s="71"/>
      <c r="F19" s="7"/>
      <c r="G19" s="28"/>
      <c r="H19" s="29">
        <f t="shared" si="1"/>
        <v>0</v>
      </c>
      <c r="I19" s="30">
        <f t="shared" si="0"/>
        <v>0</v>
      </c>
      <c r="J19" s="31"/>
      <c r="K19" s="10"/>
      <c r="L19" s="41"/>
      <c r="M19" s="7"/>
      <c r="N19" s="7"/>
      <c r="O19" s="7"/>
      <c r="P19" s="7"/>
      <c r="Q19" s="7"/>
      <c r="R19" s="42"/>
      <c r="S19" s="6"/>
    </row>
    <row r="20" spans="2:19" ht="15">
      <c r="B20" s="5"/>
      <c r="C20" s="48"/>
      <c r="D20" s="15"/>
      <c r="E20" s="16"/>
      <c r="F20" s="7"/>
      <c r="G20" s="28"/>
      <c r="H20" s="29">
        <f t="shared" si="1"/>
        <v>0</v>
      </c>
      <c r="I20" s="30">
        <f t="shared" si="0"/>
        <v>0</v>
      </c>
      <c r="J20" s="31"/>
      <c r="K20" s="10"/>
      <c r="L20" s="41"/>
      <c r="M20" s="7"/>
      <c r="N20" s="7"/>
      <c r="O20" s="7"/>
      <c r="P20" s="7"/>
      <c r="Q20" s="7"/>
      <c r="R20" s="42"/>
      <c r="S20" s="6"/>
    </row>
    <row r="21" spans="2:19" ht="15">
      <c r="B21" s="5"/>
      <c r="C21" s="28" t="s">
        <v>15</v>
      </c>
      <c r="D21" s="15">
        <f>IF(D12&lt;=0,0,IF(D27&lt;=0,0,IF(D8&lt;=0,0,D12-(D12-D27*D8))))</f>
        <v>0</v>
      </c>
      <c r="E21" s="16"/>
      <c r="F21" s="7"/>
      <c r="G21" s="28"/>
      <c r="H21" s="29">
        <f t="shared" si="1"/>
        <v>0</v>
      </c>
      <c r="I21" s="30">
        <f t="shared" si="0"/>
        <v>0</v>
      </c>
      <c r="J21" s="31"/>
      <c r="K21" s="10"/>
      <c r="L21" s="41"/>
      <c r="M21" s="7"/>
      <c r="N21" s="7"/>
      <c r="O21" s="7"/>
      <c r="P21" s="7"/>
      <c r="Q21" s="7"/>
      <c r="R21" s="42"/>
      <c r="S21" s="6"/>
    </row>
    <row r="22" spans="2:19" ht="15">
      <c r="B22" s="5"/>
      <c r="C22" s="28" t="s">
        <v>16</v>
      </c>
      <c r="D22" s="15">
        <f>IF(D9&lt;=0,D21,IF(D15&lt;=0,D21,IF(D12&lt;=0,0,IF(D15&gt;=D12,D21,D12-D15))))</f>
        <v>0</v>
      </c>
      <c r="E22" s="16"/>
      <c r="F22" s="7"/>
      <c r="G22" s="28"/>
      <c r="H22" s="29">
        <f t="shared" si="1"/>
        <v>0</v>
      </c>
      <c r="I22" s="30">
        <f t="shared" si="0"/>
        <v>0</v>
      </c>
      <c r="J22" s="31"/>
      <c r="K22" s="10"/>
      <c r="L22" s="41"/>
      <c r="M22" s="7"/>
      <c r="N22" s="7"/>
      <c r="O22" s="7"/>
      <c r="P22" s="7"/>
      <c r="Q22" s="7"/>
      <c r="R22" s="42"/>
      <c r="S22" s="6"/>
    </row>
    <row r="23" spans="2:19" ht="15">
      <c r="B23" s="5"/>
      <c r="C23" s="28" t="s">
        <v>17</v>
      </c>
      <c r="D23" s="15">
        <f>IF(D9&lt;0,0,IF(D9=0,D8,IF(D9&gt;D8,0,D8-D9)))</f>
        <v>0</v>
      </c>
      <c r="E23" s="16"/>
      <c r="F23" s="7"/>
      <c r="G23" s="28"/>
      <c r="H23" s="29">
        <f t="shared" si="1"/>
        <v>0</v>
      </c>
      <c r="I23" s="30">
        <f t="shared" si="0"/>
        <v>0</v>
      </c>
      <c r="J23" s="31"/>
      <c r="K23" s="10"/>
      <c r="L23" s="41"/>
      <c r="M23" s="7"/>
      <c r="N23" s="7"/>
      <c r="O23" s="7"/>
      <c r="P23" s="7"/>
      <c r="Q23" s="7"/>
      <c r="R23" s="42"/>
      <c r="S23" s="6"/>
    </row>
    <row r="24" spans="2:19" ht="15">
      <c r="B24" s="5"/>
      <c r="C24" s="28" t="s">
        <v>14</v>
      </c>
      <c r="D24" s="15">
        <f>IF(D23&gt;D8,D28,D28+D30*D23+D29*D23^2)</f>
        <v>0</v>
      </c>
      <c r="E24" s="16"/>
      <c r="F24" s="7"/>
      <c r="G24" s="28"/>
      <c r="H24" s="29">
        <f t="shared" si="1"/>
        <v>0</v>
      </c>
      <c r="I24" s="30">
        <f t="shared" si="0"/>
        <v>0</v>
      </c>
      <c r="J24" s="31"/>
      <c r="K24" s="10"/>
      <c r="L24" s="41"/>
      <c r="M24" s="7"/>
      <c r="N24" s="7"/>
      <c r="O24" s="7"/>
      <c r="P24" s="7"/>
      <c r="Q24" s="7"/>
      <c r="R24" s="42"/>
      <c r="S24" s="6"/>
    </row>
    <row r="25" spans="2:19" ht="15">
      <c r="B25" s="5"/>
      <c r="C25" s="28"/>
      <c r="D25" s="15"/>
      <c r="E25" s="16"/>
      <c r="F25" s="7"/>
      <c r="G25" s="28"/>
      <c r="H25" s="29">
        <f t="shared" si="1"/>
        <v>0</v>
      </c>
      <c r="I25" s="30">
        <f t="shared" si="0"/>
        <v>0</v>
      </c>
      <c r="J25" s="31"/>
      <c r="K25" s="10"/>
      <c r="L25" s="41"/>
      <c r="M25" s="7"/>
      <c r="N25" s="7"/>
      <c r="O25" s="7"/>
      <c r="P25" s="7"/>
      <c r="Q25" s="7"/>
      <c r="R25" s="42"/>
      <c r="S25" s="6"/>
    </row>
    <row r="26" spans="2:19" ht="15">
      <c r="B26" s="5"/>
      <c r="C26" s="49" t="s">
        <v>20</v>
      </c>
      <c r="D26" s="50"/>
      <c r="E26" s="16"/>
      <c r="F26" s="7"/>
      <c r="G26" s="28"/>
      <c r="H26" s="29">
        <f t="shared" si="1"/>
        <v>0</v>
      </c>
      <c r="I26" s="30">
        <f t="shared" si="0"/>
        <v>0</v>
      </c>
      <c r="J26" s="31"/>
      <c r="K26" s="10"/>
      <c r="L26" s="41"/>
      <c r="M26" s="7"/>
      <c r="N26" s="7"/>
      <c r="O26" s="7"/>
      <c r="P26" s="7"/>
      <c r="Q26" s="7"/>
      <c r="R26" s="42"/>
      <c r="S26" s="6"/>
    </row>
    <row r="27" spans="2:19" ht="15">
      <c r="B27" s="5"/>
      <c r="C27" s="51" t="s">
        <v>5</v>
      </c>
      <c r="D27" s="50">
        <f>IF(D10&lt;=0,0,IF(D11&lt;=0,0,(D10/D11)))</f>
        <v>0</v>
      </c>
      <c r="E27" s="16"/>
      <c r="F27" s="7"/>
      <c r="G27" s="28"/>
      <c r="H27" s="52"/>
      <c r="I27" s="52"/>
      <c r="J27" s="31"/>
      <c r="K27" s="10"/>
      <c r="L27" s="41"/>
      <c r="M27" s="7"/>
      <c r="N27" s="7"/>
      <c r="O27" s="7"/>
      <c r="P27" s="7"/>
      <c r="Q27" s="7"/>
      <c r="R27" s="42"/>
      <c r="S27" s="6"/>
    </row>
    <row r="28" spans="2:19" ht="15">
      <c r="B28" s="5"/>
      <c r="C28" s="51" t="s">
        <v>6</v>
      </c>
      <c r="D28" s="50">
        <f>IF(D12&lt;=0,0,IF(D27&lt;=0,0,IF(D8&lt;=0,0,IF(D15&lt;=0,D12-D27*D8,IF(D15&gt;D12-D27*D8,D12-D27*D8,D15)))))</f>
        <v>0</v>
      </c>
      <c r="E28" s="16"/>
      <c r="F28" s="7"/>
      <c r="G28" s="28"/>
      <c r="H28" s="53" t="s">
        <v>18</v>
      </c>
      <c r="I28" s="53" t="s">
        <v>12</v>
      </c>
      <c r="J28" s="31"/>
      <c r="K28" s="10"/>
      <c r="L28" s="41"/>
      <c r="M28" s="7"/>
      <c r="N28" s="7"/>
      <c r="O28" s="7"/>
      <c r="P28" s="7"/>
      <c r="Q28" s="7"/>
      <c r="R28" s="42"/>
      <c r="S28" s="6"/>
    </row>
    <row r="29" spans="2:19" ht="15">
      <c r="B29" s="5"/>
      <c r="C29" s="51" t="s">
        <v>8</v>
      </c>
      <c r="D29" s="50">
        <f>IF(D27&lt;=0,0,IF(D8&lt;=0,0,IF(D28&lt;=0,0,IF(D12&lt;=0,0,(D27*D8+D28-D12)/(D8^2)))))</f>
        <v>0</v>
      </c>
      <c r="E29" s="16"/>
      <c r="F29" s="7"/>
      <c r="G29" s="28"/>
      <c r="H29" s="53">
        <f>D23</f>
        <v>0</v>
      </c>
      <c r="I29" s="54">
        <v>0</v>
      </c>
      <c r="J29" s="16"/>
      <c r="K29" s="7"/>
      <c r="L29" s="41"/>
      <c r="M29" s="7"/>
      <c r="N29" s="7"/>
      <c r="O29" s="7"/>
      <c r="P29" s="7"/>
      <c r="Q29" s="7"/>
      <c r="R29" s="42"/>
      <c r="S29" s="6"/>
    </row>
    <row r="30" spans="2:19" ht="15">
      <c r="B30" s="5"/>
      <c r="C30" s="51" t="s">
        <v>7</v>
      </c>
      <c r="D30" s="50">
        <f>D27-2*D29*D8</f>
        <v>0</v>
      </c>
      <c r="E30" s="16"/>
      <c r="F30" s="7"/>
      <c r="G30" s="28"/>
      <c r="H30" s="53">
        <f>D23</f>
        <v>0</v>
      </c>
      <c r="I30" s="54">
        <f>IF(D8&lt;=0,0,IF(D12&lt;=0,0,IF(D27&lt;=0,0,IF(D9&gt;=D8,0,$D$28+$D$30*H30+$D$29*H30^2))))</f>
        <v>0</v>
      </c>
      <c r="J30" s="16"/>
      <c r="K30" s="7"/>
      <c r="L30" s="41"/>
      <c r="M30" s="7"/>
      <c r="N30" s="7"/>
      <c r="O30" s="7"/>
      <c r="P30" s="7"/>
      <c r="Q30" s="7"/>
      <c r="R30" s="42"/>
      <c r="S30" s="6"/>
    </row>
    <row r="31" spans="2:19" ht="15.75">
      <c r="B31" s="5"/>
      <c r="C31" s="55" t="s">
        <v>21</v>
      </c>
      <c r="D31" s="50"/>
      <c r="E31" s="16"/>
      <c r="F31" s="7"/>
      <c r="G31" s="28"/>
      <c r="H31" s="53" t="s">
        <v>28</v>
      </c>
      <c r="I31" s="54"/>
      <c r="J31" s="16"/>
      <c r="K31" s="7"/>
      <c r="L31" s="41"/>
      <c r="M31" s="56" t="s">
        <v>27</v>
      </c>
      <c r="N31" s="7"/>
      <c r="O31" s="7"/>
      <c r="P31" s="7"/>
      <c r="Q31" s="7"/>
      <c r="R31" s="42"/>
      <c r="S31" s="6"/>
    </row>
    <row r="32" spans="2:19" ht="9" customHeight="1">
      <c r="B32" s="5"/>
      <c r="C32" s="45"/>
      <c r="D32" s="46"/>
      <c r="E32" s="47"/>
      <c r="F32" s="7"/>
      <c r="G32" s="45"/>
      <c r="H32" s="46"/>
      <c r="I32" s="46"/>
      <c r="J32" s="47"/>
      <c r="K32" s="7"/>
      <c r="L32" s="57"/>
      <c r="M32" s="58"/>
      <c r="N32" s="58"/>
      <c r="O32" s="58"/>
      <c r="P32" s="58"/>
      <c r="Q32" s="58"/>
      <c r="R32" s="59"/>
      <c r="S32" s="6"/>
    </row>
    <row r="33" spans="2:19" s="7" customFormat="1" ht="15" customHeight="1">
      <c r="B33" s="5"/>
      <c r="C33" s="72" t="s">
        <v>29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6"/>
    </row>
    <row r="34" spans="2:19" s="7" customFormat="1" ht="7.5" customHeight="1" thickBot="1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9" ht="15">
      <c r="C39" s="63"/>
    </row>
  </sheetData>
  <sheetProtection password="CABD" sheet="1" objects="1" scenarios="1"/>
  <mergeCells count="4">
    <mergeCell ref="C3:R3"/>
    <mergeCell ref="C5:E5"/>
    <mergeCell ref="C19:E19"/>
    <mergeCell ref="C33:R33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www.ipni.net/northcentral</dc:creator>
  <cp:keywords/>
  <dc:description/>
  <cp:lastModifiedBy>www.ipni.net/northcentral</cp:lastModifiedBy>
  <dcterms:created xsi:type="dcterms:W3CDTF">2009-01-23T13:10:10Z</dcterms:created>
  <dcterms:modified xsi:type="dcterms:W3CDTF">2009-01-30T14:21:24Z</dcterms:modified>
  <cp:category/>
  <cp:version/>
  <cp:contentType/>
  <cp:contentStatus/>
</cp:coreProperties>
</file>